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17715" windowHeight="5925" activeTab="1"/>
  </bookViews>
  <sheets>
    <sheet name="RSA MEM Q3" sheetId="3" r:id="rId1"/>
    <sheet name="SUMMARY OF PENSION FUND Q1 17" sheetId="4" r:id="rId2"/>
    <sheet name="SUMMARY OF PENSION FUND Q2 17" sheetId="5" r:id="rId3"/>
    <sheet name="SUMMARY OF PENSION FUND Q3" sheetId="6" r:id="rId4"/>
    <sheet name="WEIGHTED AVG. RATE " sheetId="7" r:id="rId5"/>
  </sheets>
  <calcPr calcId="171027"/>
  <fileRecoveryPr autoRecover="0"/>
</workbook>
</file>

<file path=xl/calcChain.xml><?xml version="1.0" encoding="utf-8"?>
<calcChain xmlns="http://schemas.openxmlformats.org/spreadsheetml/2006/main">
  <c r="G7" i="3" l="1"/>
  <c r="G8" i="3"/>
  <c r="G9" i="3"/>
  <c r="G10" i="3"/>
  <c r="G11" i="3"/>
  <c r="G12" i="3"/>
  <c r="G6" i="3"/>
  <c r="D7" i="3"/>
  <c r="D8" i="3"/>
  <c r="D9" i="3"/>
  <c r="D10" i="3"/>
  <c r="D11" i="3"/>
  <c r="D6" i="3"/>
  <c r="J7" i="3"/>
  <c r="J8" i="3"/>
  <c r="J9" i="3"/>
  <c r="J10" i="3"/>
  <c r="J11" i="3"/>
  <c r="I7" i="3"/>
  <c r="I8" i="3"/>
  <c r="I9" i="3"/>
  <c r="I10" i="3"/>
  <c r="I11" i="3"/>
  <c r="H7" i="3"/>
  <c r="H8" i="3"/>
  <c r="H9" i="3"/>
  <c r="H10" i="3"/>
  <c r="H11" i="3"/>
  <c r="C12" i="3"/>
  <c r="I12" i="3" s="1"/>
  <c r="E12" i="3"/>
  <c r="H12" i="3" s="1"/>
  <c r="F12" i="3"/>
  <c r="J12" i="3" l="1"/>
  <c r="D12" i="3"/>
  <c r="F24" i="6"/>
  <c r="F5" i="6"/>
  <c r="G5" i="6" s="1"/>
  <c r="F7" i="6"/>
  <c r="F8" i="6"/>
  <c r="G8" i="6" s="1"/>
  <c r="F9" i="6"/>
  <c r="G9" i="6" s="1"/>
  <c r="F10" i="6"/>
  <c r="G10" i="6" s="1"/>
  <c r="F11" i="6"/>
  <c r="G11" i="6" s="1"/>
  <c r="F12" i="6"/>
  <c r="G12" i="6" s="1"/>
  <c r="F14" i="6"/>
  <c r="G14" i="6" s="1"/>
  <c r="F15" i="6"/>
  <c r="G15" i="6" s="1"/>
  <c r="F16" i="6"/>
  <c r="G16" i="6" s="1"/>
  <c r="F18" i="6"/>
  <c r="G18" i="6" s="1"/>
  <c r="F19" i="6"/>
  <c r="G19" i="6" s="1"/>
  <c r="F20" i="6"/>
  <c r="G20" i="6" s="1"/>
  <c r="F21" i="6"/>
  <c r="G21" i="6" s="1"/>
  <c r="F22" i="6"/>
  <c r="G22" i="6" s="1"/>
  <c r="F23" i="6"/>
  <c r="G23" i="6" s="1"/>
  <c r="F4" i="6"/>
  <c r="F5" i="5"/>
  <c r="F7" i="5"/>
  <c r="F8" i="5"/>
  <c r="F9" i="5"/>
  <c r="G9" i="5" s="1"/>
  <c r="F10" i="5"/>
  <c r="F11" i="5"/>
  <c r="F12" i="5"/>
  <c r="F14" i="5"/>
  <c r="G14" i="5" s="1"/>
  <c r="F15" i="5"/>
  <c r="F16" i="5"/>
  <c r="F18" i="5"/>
  <c r="G18" i="5" s="1"/>
  <c r="F19" i="5"/>
  <c r="G19" i="5" s="1"/>
  <c r="F20" i="5"/>
  <c r="F21" i="5"/>
  <c r="F22" i="5"/>
  <c r="G22" i="5" s="1"/>
  <c r="F23" i="5"/>
  <c r="G23" i="5" s="1"/>
  <c r="F24" i="5"/>
  <c r="F25" i="5"/>
  <c r="F4" i="5"/>
  <c r="G4" i="5" s="1"/>
  <c r="F5" i="4"/>
  <c r="F7" i="4"/>
  <c r="F8" i="4"/>
  <c r="F9" i="4"/>
  <c r="F10" i="4"/>
  <c r="F11" i="4"/>
  <c r="F14" i="4"/>
  <c r="F15" i="4"/>
  <c r="F16" i="4"/>
  <c r="F18" i="4"/>
  <c r="F19" i="4"/>
  <c r="F20" i="4"/>
  <c r="F21" i="4"/>
  <c r="F22" i="4"/>
  <c r="F23" i="4"/>
  <c r="F24" i="4"/>
  <c r="F4" i="4"/>
  <c r="G24" i="6" l="1"/>
  <c r="G13" i="6"/>
  <c r="G6" i="6"/>
  <c r="G4" i="6"/>
  <c r="G7" i="6"/>
  <c r="G12" i="5"/>
  <c r="G8" i="5"/>
  <c r="G6" i="5"/>
  <c r="G13" i="5"/>
  <c r="G25" i="5"/>
  <c r="G16" i="5"/>
  <c r="G7" i="5"/>
  <c r="G21" i="5"/>
  <c r="G11" i="5"/>
  <c r="G24" i="5"/>
  <c r="G20" i="5"/>
  <c r="G15" i="5"/>
  <c r="G10" i="5"/>
  <c r="G5" i="5"/>
  <c r="I6" i="3"/>
  <c r="H6" i="3"/>
  <c r="B12" i="3"/>
  <c r="J6" i="3" l="1"/>
</calcChain>
</file>

<file path=xl/sharedStrings.xml><?xml version="1.0" encoding="utf-8"?>
<sst xmlns="http://schemas.openxmlformats.org/spreadsheetml/2006/main" count="141" uniqueCount="59">
  <si>
    <t>AGE BRACKET</t>
  </si>
  <si>
    <t>SECTOR</t>
  </si>
  <si>
    <t xml:space="preserve">MALE </t>
  </si>
  <si>
    <t>FEMALE</t>
  </si>
  <si>
    <t>MALE</t>
  </si>
  <si>
    <t>PRIVATE</t>
  </si>
  <si>
    <t>TOTAL</t>
  </si>
  <si>
    <t>BALANCE B/F</t>
  </si>
  <si>
    <t>LESS THAN 30 YRS</t>
  </si>
  <si>
    <t>30-39 YRS</t>
  </si>
  <si>
    <t>40-49 YRS</t>
  </si>
  <si>
    <t>50-59 YRS</t>
  </si>
  <si>
    <t>60-65 YRS</t>
  </si>
  <si>
    <t>ABOVE 65 YRS</t>
  </si>
  <si>
    <t>PUBLIC</t>
  </si>
  <si>
    <t>RSA MEMBERSHIP AS AT THIRD QUARTER, 2017</t>
  </si>
  <si>
    <t>TOTAL (M &amp; F)</t>
  </si>
  <si>
    <t>SUMMARY OF PENSION FUND ASSETS AS AT Q1 2017</t>
  </si>
  <si>
    <t>AES</t>
  </si>
  <si>
    <t>CPFAs</t>
  </si>
  <si>
    <t>RSA ACTIVE FUND</t>
  </si>
  <si>
    <t>RSA RETIREE FUND</t>
  </si>
  <si>
    <t>TOTAL PENSION FUND ASSETS</t>
  </si>
  <si>
    <t>N' MILLION</t>
  </si>
  <si>
    <t>WEIGHT %</t>
  </si>
  <si>
    <t>DOMESTIC ORDINARY SHARES</t>
  </si>
  <si>
    <t>FOREIGN ORDINARY SHARES</t>
  </si>
  <si>
    <t>FGN BONDS</t>
  </si>
  <si>
    <t>TREASURY BILLS</t>
  </si>
  <si>
    <t>AGENCY BONDS (NMRC &amp; FMBN)</t>
  </si>
  <si>
    <t>STATE GOVT. SECURITIES</t>
  </si>
  <si>
    <t>SUPRA-NATIONAL BONDS</t>
  </si>
  <si>
    <t>BANKS</t>
  </si>
  <si>
    <t>COMMERCIAL PAPERS</t>
  </si>
  <si>
    <t>FOREIGN MONEY MARKET SECURITIES</t>
  </si>
  <si>
    <t>OPEN/CLOSE-END FUNDS</t>
  </si>
  <si>
    <t>REAL ESTATE PROPERTIES</t>
  </si>
  <si>
    <t>PRIVATE EQUITY FUND</t>
  </si>
  <si>
    <t>INFRASTRUCTURE FUND</t>
  </si>
  <si>
    <t>CASH &amp; OTHER ASSETS</t>
  </si>
  <si>
    <t>TOTAL PENSION ASSET</t>
  </si>
  <si>
    <t>LOCAL MONEY MARKET SECURITIES:</t>
  </si>
  <si>
    <t>FGN SECURITIES:</t>
  </si>
  <si>
    <t>CORP0RATE DEBT SECURITIES</t>
  </si>
  <si>
    <t>OTHER LIABILITIES</t>
  </si>
  <si>
    <t>RSA FUND</t>
  </si>
  <si>
    <t>Q1(%)</t>
  </si>
  <si>
    <t>Q2(%)</t>
  </si>
  <si>
    <t>TOTAL PENSION FUND ASSET</t>
  </si>
  <si>
    <t>SUMMARY OF PENSION FUND ASSETS AS AT Q2 2017</t>
  </si>
  <si>
    <t>SUMMARY OF PENSION FUND ASSETS AS AT Q3 2017</t>
  </si>
  <si>
    <t>ASSET CLASS</t>
  </si>
  <si>
    <t>WEIGHTED AVERAGE RATE OF RETURN (ANNUALIZED)</t>
  </si>
  <si>
    <t>CORPORATE DEBT SECURITIES</t>
  </si>
  <si>
    <t>RSA - Retirement Savings Account</t>
  </si>
  <si>
    <t>AES - Approved Existing Scheme</t>
  </si>
  <si>
    <t xml:space="preserve">CPFA -Closed Pension Fund Administrators  </t>
  </si>
  <si>
    <t>REITS (Real Estate Investment Trust)</t>
  </si>
  <si>
    <t>Other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</si>
</sst>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orbel"/>
      <family val="2"/>
    </font>
    <font>
      <sz val="11"/>
      <color theme="1"/>
      <name val="Corbel"/>
      <family val="2"/>
    </font>
    <font>
      <b/>
      <sz val="11"/>
      <color theme="1"/>
      <name val="Calibri"/>
      <family val="2"/>
      <scheme val="minor"/>
    </font>
    <font>
      <sz val="10"/>
      <color theme="1"/>
      <name val="Corbel"/>
      <family val="2"/>
    </font>
    <font>
      <b/>
      <sz val="10"/>
      <color theme="1"/>
      <name val="Corbel"/>
      <family val="2"/>
    </font>
    <font>
      <sz val="10"/>
      <color rgb="FFFF0000"/>
      <name val="Corbel"/>
      <family val="2"/>
    </font>
    <font>
      <sz val="10"/>
      <name val="Corbe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Corbel"/>
      <family val="2"/>
    </font>
    <font>
      <b/>
      <sz val="10"/>
      <name val="Corbe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2" xfId="0" applyFont="1" applyBorder="1"/>
    <xf numFmtId="0" fontId="3" fillId="0" borderId="19" xfId="0" applyFont="1" applyBorder="1"/>
    <xf numFmtId="0" fontId="3" fillId="0" borderId="0" xfId="0" applyFont="1"/>
    <xf numFmtId="0" fontId="3" fillId="0" borderId="23" xfId="0" applyFont="1" applyBorder="1"/>
    <xf numFmtId="0" fontId="3" fillId="0" borderId="4" xfId="0" applyFont="1" applyBorder="1"/>
    <xf numFmtId="0" fontId="2" fillId="0" borderId="19" xfId="0" applyFont="1" applyBorder="1" applyAlignment="1">
      <alignment horizontal="center"/>
    </xf>
    <xf numFmtId="43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1" xfId="0" applyFont="1" applyBorder="1"/>
    <xf numFmtId="0" fontId="5" fillId="0" borderId="3" xfId="0" applyFont="1" applyBorder="1"/>
    <xf numFmtId="0" fontId="5" fillId="0" borderId="0" xfId="0" applyFont="1"/>
    <xf numFmtId="0" fontId="6" fillId="0" borderId="21" xfId="0" applyFont="1" applyBorder="1"/>
    <xf numFmtId="0" fontId="6" fillId="0" borderId="21" xfId="0" applyFont="1" applyBorder="1" applyAlignment="1">
      <alignment horizontal="center" wrapText="1"/>
    </xf>
    <xf numFmtId="0" fontId="6" fillId="0" borderId="22" xfId="0" applyFont="1" applyBorder="1"/>
    <xf numFmtId="0" fontId="6" fillId="0" borderId="19" xfId="0" applyFont="1" applyBorder="1"/>
    <xf numFmtId="0" fontId="6" fillId="0" borderId="2" xfId="0" applyFont="1" applyBorder="1"/>
    <xf numFmtId="43" fontId="5" fillId="0" borderId="19" xfId="1" applyFont="1" applyBorder="1"/>
    <xf numFmtId="10" fontId="6" fillId="0" borderId="2" xfId="0" applyNumberFormat="1" applyFont="1" applyBorder="1"/>
    <xf numFmtId="0" fontId="6" fillId="0" borderId="1" xfId="0" applyFont="1" applyBorder="1"/>
    <xf numFmtId="0" fontId="6" fillId="0" borderId="3" xfId="0" applyFont="1" applyBorder="1"/>
    <xf numFmtId="43" fontId="6" fillId="0" borderId="23" xfId="1" applyFont="1" applyBorder="1"/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9" fontId="6" fillId="0" borderId="4" xfId="0" applyNumberFormat="1" applyFont="1" applyBorder="1"/>
    <xf numFmtId="0" fontId="5" fillId="0" borderId="7" xfId="0" applyFont="1" applyBorder="1"/>
    <xf numFmtId="43" fontId="5" fillId="0" borderId="24" xfId="1" applyFont="1" applyBorder="1"/>
    <xf numFmtId="10" fontId="6" fillId="0" borderId="8" xfId="0" applyNumberFormat="1" applyFont="1" applyBorder="1"/>
    <xf numFmtId="43" fontId="5" fillId="0" borderId="18" xfId="1" applyFont="1" applyBorder="1"/>
    <xf numFmtId="10" fontId="6" fillId="0" borderId="17" xfId="0" applyNumberFormat="1" applyFont="1" applyBorder="1"/>
    <xf numFmtId="0" fontId="6" fillId="0" borderId="9" xfId="0" applyFont="1" applyBorder="1"/>
    <xf numFmtId="9" fontId="6" fillId="0" borderId="15" xfId="0" applyNumberFormat="1" applyFont="1" applyBorder="1"/>
    <xf numFmtId="0" fontId="0" fillId="0" borderId="0" xfId="0" applyBorder="1"/>
    <xf numFmtId="43" fontId="7" fillId="0" borderId="18" xfId="1" applyFont="1" applyBorder="1"/>
    <xf numFmtId="43" fontId="8" fillId="0" borderId="18" xfId="1" applyFont="1" applyBorder="1"/>
    <xf numFmtId="0" fontId="9" fillId="0" borderId="0" xfId="0" applyFont="1"/>
    <xf numFmtId="43" fontId="9" fillId="0" borderId="0" xfId="0" applyNumberFormat="1" applyFont="1"/>
    <xf numFmtId="43" fontId="9" fillId="0" borderId="0" xfId="1" applyFont="1"/>
    <xf numFmtId="43" fontId="10" fillId="0" borderId="25" xfId="1" applyFont="1" applyBorder="1"/>
    <xf numFmtId="43" fontId="6" fillId="0" borderId="25" xfId="1" applyFont="1" applyBorder="1"/>
    <xf numFmtId="0" fontId="9" fillId="0" borderId="19" xfId="0" applyFont="1" applyBorder="1"/>
    <xf numFmtId="0" fontId="5" fillId="0" borderId="19" xfId="0" applyFont="1" applyBorder="1"/>
    <xf numFmtId="165" fontId="5" fillId="0" borderId="19" xfId="1" applyNumberFormat="1" applyFont="1" applyBorder="1"/>
    <xf numFmtId="165" fontId="6" fillId="0" borderId="19" xfId="1" applyNumberFormat="1" applyFont="1" applyBorder="1"/>
    <xf numFmtId="165" fontId="6" fillId="0" borderId="19" xfId="1" applyNumberFormat="1" applyFont="1" applyBorder="1" applyAlignment="1"/>
    <xf numFmtId="0" fontId="5" fillId="0" borderId="19" xfId="0" applyFont="1" applyBorder="1" applyAlignment="1">
      <alignment horizontal="center"/>
    </xf>
    <xf numFmtId="165" fontId="5" fillId="0" borderId="19" xfId="1" applyNumberFormat="1" applyFont="1" applyBorder="1" applyAlignment="1"/>
    <xf numFmtId="0" fontId="4" fillId="0" borderId="0" xfId="0" applyFont="1"/>
    <xf numFmtId="0" fontId="9" fillId="0" borderId="19" xfId="0" applyFont="1" applyBorder="1" applyAlignment="1">
      <alignment horizontal="center"/>
    </xf>
    <xf numFmtId="164" fontId="0" fillId="0" borderId="0" xfId="0" applyNumberFormat="1"/>
    <xf numFmtId="0" fontId="8" fillId="0" borderId="16" xfId="0" applyFont="1" applyBorder="1"/>
    <xf numFmtId="0" fontId="8" fillId="0" borderId="1" xfId="0" applyFont="1" applyBorder="1"/>
    <xf numFmtId="0" fontId="8" fillId="0" borderId="7" xfId="0" applyFont="1" applyBorder="1"/>
    <xf numFmtId="43" fontId="8" fillId="0" borderId="19" xfId="1" applyFont="1" applyBorder="1"/>
    <xf numFmtId="43" fontId="6" fillId="0" borderId="15" xfId="1" applyFont="1" applyBorder="1"/>
    <xf numFmtId="43" fontId="5" fillId="0" borderId="15" xfId="1" applyFont="1" applyBorder="1"/>
    <xf numFmtId="43" fontId="5" fillId="0" borderId="2" xfId="1" applyFont="1" applyBorder="1"/>
    <xf numFmtId="43" fontId="5" fillId="0" borderId="8" xfId="1" applyFont="1" applyBorder="1"/>
    <xf numFmtId="43" fontId="5" fillId="0" borderId="17" xfId="1" applyFont="1" applyBorder="1"/>
    <xf numFmtId="0" fontId="5" fillId="0" borderId="16" xfId="0" applyFont="1" applyBorder="1"/>
    <xf numFmtId="0" fontId="6" fillId="0" borderId="2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5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43" fontId="8" fillId="0" borderId="24" xfId="1" applyFont="1" applyBorder="1"/>
    <xf numFmtId="0" fontId="11" fillId="0" borderId="9" xfId="0" applyFont="1" applyBorder="1"/>
    <xf numFmtId="43" fontId="11" fillId="0" borderId="25" xfId="1" applyFont="1" applyBorder="1"/>
    <xf numFmtId="43" fontId="6" fillId="0" borderId="4" xfId="1" applyFont="1" applyBorder="1"/>
    <xf numFmtId="43" fontId="3" fillId="0" borderId="0" xfId="0" applyNumberFormat="1" applyFont="1"/>
    <xf numFmtId="165" fontId="6" fillId="0" borderId="19" xfId="1" applyNumberFormat="1" applyFont="1" applyBorder="1" applyAlignment="1"/>
    <xf numFmtId="165" fontId="5" fillId="0" borderId="19" xfId="1" applyNumberFormat="1" applyFont="1" applyBorder="1" applyAlignment="1"/>
    <xf numFmtId="0" fontId="6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5" fillId="0" borderId="19" xfId="0" applyFont="1" applyBorder="1" applyAlignment="1">
      <alignment horizontal="center"/>
    </xf>
    <xf numFmtId="165" fontId="6" fillId="0" borderId="5" xfId="1" applyNumberFormat="1" applyFont="1" applyBorder="1" applyAlignment="1">
      <alignment horizontal="left" vertical="center"/>
    </xf>
    <xf numFmtId="165" fontId="6" fillId="0" borderId="12" xfId="1" applyNumberFormat="1" applyFont="1" applyBorder="1" applyAlignment="1">
      <alignment horizontal="left" vertical="center"/>
    </xf>
    <xf numFmtId="165" fontId="6" fillId="0" borderId="6" xfId="1" applyNumberFormat="1" applyFont="1" applyBorder="1" applyAlignment="1">
      <alignment horizontal="left" vertical="center"/>
    </xf>
    <xf numFmtId="0" fontId="6" fillId="0" borderId="14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B16" sqref="B16"/>
    </sheetView>
  </sheetViews>
  <sheetFormatPr defaultRowHeight="15" x14ac:dyDescent="0.25"/>
  <cols>
    <col min="1" max="1" width="17.42578125" bestFit="1" customWidth="1"/>
    <col min="2" max="2" width="11.28515625" bestFit="1" customWidth="1"/>
    <col min="3" max="3" width="11.140625" bestFit="1" customWidth="1"/>
    <col min="4" max="4" width="11.140625" style="50" customWidth="1"/>
    <col min="5" max="5" width="11.42578125" bestFit="1" customWidth="1"/>
    <col min="6" max="6" width="11.7109375" bestFit="1" customWidth="1"/>
    <col min="7" max="7" width="11.7109375" customWidth="1"/>
    <col min="8" max="8" width="11.5703125" bestFit="1" customWidth="1"/>
    <col min="9" max="9" width="11.7109375" bestFit="1" customWidth="1"/>
    <col min="10" max="10" width="11.5703125" bestFit="1" customWidth="1"/>
  </cols>
  <sheetData>
    <row r="1" spans="1:10" x14ac:dyDescent="0.25">
      <c r="A1" s="79" t="s">
        <v>15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x14ac:dyDescent="0.25">
      <c r="A2" s="81" t="s">
        <v>0</v>
      </c>
      <c r="B2" s="79" t="s">
        <v>1</v>
      </c>
      <c r="C2" s="80"/>
      <c r="D2" s="80"/>
      <c r="E2" s="80"/>
      <c r="F2" s="80"/>
      <c r="G2" s="51"/>
      <c r="H2" s="81" t="s">
        <v>16</v>
      </c>
      <c r="I2" s="82"/>
      <c r="J2" s="81" t="s">
        <v>6</v>
      </c>
    </row>
    <row r="3" spans="1:10" x14ac:dyDescent="0.25">
      <c r="A3" s="82"/>
      <c r="B3" s="79" t="s">
        <v>14</v>
      </c>
      <c r="C3" s="84"/>
      <c r="D3" s="23"/>
      <c r="E3" s="79" t="s">
        <v>5</v>
      </c>
      <c r="F3" s="84"/>
      <c r="G3" s="48"/>
      <c r="H3" s="82"/>
      <c r="I3" s="82"/>
      <c r="J3" s="83"/>
    </row>
    <row r="4" spans="1:10" x14ac:dyDescent="0.25">
      <c r="A4" s="82"/>
      <c r="B4" s="16" t="s">
        <v>2</v>
      </c>
      <c r="C4" s="16" t="s">
        <v>3</v>
      </c>
      <c r="D4" s="16" t="s">
        <v>6</v>
      </c>
      <c r="E4" s="16" t="s">
        <v>4</v>
      </c>
      <c r="F4" s="16" t="s">
        <v>3</v>
      </c>
      <c r="G4" s="16" t="s">
        <v>6</v>
      </c>
      <c r="H4" s="16" t="s">
        <v>4</v>
      </c>
      <c r="I4" s="16" t="s">
        <v>3</v>
      </c>
      <c r="J4" s="16"/>
    </row>
    <row r="5" spans="1:10" x14ac:dyDescent="0.25">
      <c r="A5" s="23" t="s">
        <v>7</v>
      </c>
      <c r="B5" s="43"/>
      <c r="C5" s="44"/>
      <c r="D5" s="16"/>
      <c r="E5" s="44"/>
      <c r="F5" s="44"/>
      <c r="G5" s="44"/>
      <c r="H5" s="44"/>
      <c r="I5" s="44"/>
      <c r="J5" s="44"/>
    </row>
    <row r="6" spans="1:10" x14ac:dyDescent="0.25">
      <c r="A6" s="44" t="s">
        <v>8</v>
      </c>
      <c r="B6" s="45">
        <v>674096</v>
      </c>
      <c r="C6" s="45">
        <v>288251</v>
      </c>
      <c r="D6" s="46">
        <f>SUM(B6:C6)</f>
        <v>962347</v>
      </c>
      <c r="E6" s="45">
        <v>1169631</v>
      </c>
      <c r="F6" s="45">
        <v>522514</v>
      </c>
      <c r="G6" s="46">
        <f>SUM(E6:F6)</f>
        <v>1692145</v>
      </c>
      <c r="H6" s="45">
        <f>SUM(B6,E6)</f>
        <v>1843727</v>
      </c>
      <c r="I6" s="45">
        <f>SUM(C6,F6)</f>
        <v>810765</v>
      </c>
      <c r="J6" s="45">
        <f>SUM(H6,I6)</f>
        <v>2654492</v>
      </c>
    </row>
    <row r="7" spans="1:10" x14ac:dyDescent="0.25">
      <c r="A7" s="44" t="s">
        <v>9</v>
      </c>
      <c r="B7" s="45">
        <v>737346</v>
      </c>
      <c r="C7" s="45">
        <v>459488</v>
      </c>
      <c r="D7" s="46">
        <f t="shared" ref="D7:D12" si="0">SUM(B7:C7)</f>
        <v>1196834</v>
      </c>
      <c r="E7" s="45">
        <v>1236665</v>
      </c>
      <c r="F7" s="45">
        <v>372775</v>
      </c>
      <c r="G7" s="46">
        <f t="shared" ref="G7:G12" si="1">SUM(E7:F7)</f>
        <v>1609440</v>
      </c>
      <c r="H7" s="45">
        <f t="shared" ref="H7:H12" si="2">SUM(B7,E7)</f>
        <v>1974011</v>
      </c>
      <c r="I7" s="45">
        <f t="shared" ref="I7:I12" si="3">SUM(C7,F7)</f>
        <v>832263</v>
      </c>
      <c r="J7" s="45">
        <f t="shared" ref="J7:J12" si="4">SUM(H7,I7)</f>
        <v>2806274</v>
      </c>
    </row>
    <row r="8" spans="1:10" x14ac:dyDescent="0.25">
      <c r="A8" s="44" t="s">
        <v>10</v>
      </c>
      <c r="B8" s="45">
        <v>558250</v>
      </c>
      <c r="C8" s="45">
        <v>329664</v>
      </c>
      <c r="D8" s="46">
        <f t="shared" si="0"/>
        <v>887914</v>
      </c>
      <c r="E8" s="45">
        <v>547135</v>
      </c>
      <c r="F8" s="45">
        <v>115958</v>
      </c>
      <c r="G8" s="46">
        <f t="shared" si="1"/>
        <v>663093</v>
      </c>
      <c r="H8" s="45">
        <f t="shared" si="2"/>
        <v>1105385</v>
      </c>
      <c r="I8" s="45">
        <f t="shared" si="3"/>
        <v>445622</v>
      </c>
      <c r="J8" s="45">
        <f t="shared" si="4"/>
        <v>1551007</v>
      </c>
    </row>
    <row r="9" spans="1:10" x14ac:dyDescent="0.25">
      <c r="A9" s="44" t="s">
        <v>11</v>
      </c>
      <c r="B9" s="45">
        <v>271242</v>
      </c>
      <c r="C9" s="45">
        <v>115682</v>
      </c>
      <c r="D9" s="46">
        <f t="shared" si="0"/>
        <v>386924</v>
      </c>
      <c r="E9" s="45">
        <v>211110</v>
      </c>
      <c r="F9" s="45">
        <v>28727</v>
      </c>
      <c r="G9" s="46">
        <f t="shared" si="1"/>
        <v>239837</v>
      </c>
      <c r="H9" s="45">
        <f t="shared" si="2"/>
        <v>482352</v>
      </c>
      <c r="I9" s="45">
        <f t="shared" si="3"/>
        <v>144409</v>
      </c>
      <c r="J9" s="45">
        <f t="shared" si="4"/>
        <v>626761</v>
      </c>
    </row>
    <row r="10" spans="1:10" x14ac:dyDescent="0.25">
      <c r="A10" s="44" t="s">
        <v>12</v>
      </c>
      <c r="B10" s="45">
        <v>14158</v>
      </c>
      <c r="C10" s="45">
        <v>2244</v>
      </c>
      <c r="D10" s="46">
        <f t="shared" si="0"/>
        <v>16402</v>
      </c>
      <c r="E10" s="45">
        <v>31486</v>
      </c>
      <c r="F10" s="45">
        <v>3043</v>
      </c>
      <c r="G10" s="46">
        <f t="shared" si="1"/>
        <v>34529</v>
      </c>
      <c r="H10" s="45">
        <f t="shared" si="2"/>
        <v>45644</v>
      </c>
      <c r="I10" s="45">
        <f t="shared" si="3"/>
        <v>5287</v>
      </c>
      <c r="J10" s="45">
        <f t="shared" si="4"/>
        <v>50931</v>
      </c>
    </row>
    <row r="11" spans="1:10" x14ac:dyDescent="0.25">
      <c r="A11" s="44" t="s">
        <v>13</v>
      </c>
      <c r="B11" s="45">
        <v>5942</v>
      </c>
      <c r="C11" s="45">
        <v>1198</v>
      </c>
      <c r="D11" s="46">
        <f t="shared" si="0"/>
        <v>7140</v>
      </c>
      <c r="E11" s="45">
        <v>12535</v>
      </c>
      <c r="F11" s="45">
        <v>1424</v>
      </c>
      <c r="G11" s="46">
        <f t="shared" si="1"/>
        <v>13959</v>
      </c>
      <c r="H11" s="45">
        <f t="shared" si="2"/>
        <v>18477</v>
      </c>
      <c r="I11" s="45">
        <f t="shared" si="3"/>
        <v>2622</v>
      </c>
      <c r="J11" s="45">
        <f t="shared" si="4"/>
        <v>21099</v>
      </c>
    </row>
    <row r="12" spans="1:10" x14ac:dyDescent="0.25">
      <c r="A12" s="16" t="s">
        <v>6</v>
      </c>
      <c r="B12" s="46">
        <f>SUM(B6:B11)</f>
        <v>2261034</v>
      </c>
      <c r="C12" s="46">
        <f t="shared" ref="C12:F12" si="5">SUM(C6:C11)</f>
        <v>1196527</v>
      </c>
      <c r="D12" s="46">
        <f t="shared" si="0"/>
        <v>3457561</v>
      </c>
      <c r="E12" s="46">
        <f t="shared" si="5"/>
        <v>3208562</v>
      </c>
      <c r="F12" s="46">
        <f t="shared" si="5"/>
        <v>1044441</v>
      </c>
      <c r="G12" s="46">
        <f t="shared" si="1"/>
        <v>4253003</v>
      </c>
      <c r="H12" s="46">
        <f t="shared" si="2"/>
        <v>5469596</v>
      </c>
      <c r="I12" s="46">
        <f t="shared" si="3"/>
        <v>2240968</v>
      </c>
      <c r="J12" s="46">
        <f t="shared" si="4"/>
        <v>7710564</v>
      </c>
    </row>
    <row r="13" spans="1:10" x14ac:dyDescent="0.25">
      <c r="A13" s="16"/>
      <c r="B13" s="85"/>
      <c r="C13" s="86"/>
      <c r="D13" s="87"/>
      <c r="E13" s="77"/>
      <c r="F13" s="78"/>
      <c r="G13" s="49"/>
      <c r="H13" s="77"/>
      <c r="I13" s="78"/>
      <c r="J13" s="47"/>
    </row>
  </sheetData>
  <mergeCells count="10">
    <mergeCell ref="E13:F13"/>
    <mergeCell ref="H13:I13"/>
    <mergeCell ref="A1:J1"/>
    <mergeCell ref="A2:A4"/>
    <mergeCell ref="H2:I3"/>
    <mergeCell ref="J2:J3"/>
    <mergeCell ref="B2:F2"/>
    <mergeCell ref="B3:C3"/>
    <mergeCell ref="E3:F3"/>
    <mergeCell ref="B13:D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A19" sqref="A19"/>
    </sheetView>
  </sheetViews>
  <sheetFormatPr defaultRowHeight="15" x14ac:dyDescent="0.25"/>
  <cols>
    <col min="1" max="1" width="44.85546875" bestFit="1" customWidth="1"/>
    <col min="2" max="2" width="13.28515625" bestFit="1" customWidth="1"/>
    <col min="3" max="3" width="12.28515625" bestFit="1" customWidth="1"/>
    <col min="4" max="4" width="19.140625" bestFit="1" customWidth="1"/>
    <col min="5" max="5" width="20.140625" bestFit="1" customWidth="1"/>
    <col min="6" max="6" width="25.5703125" customWidth="1"/>
    <col min="7" max="7" width="10.42578125" bestFit="1" customWidth="1"/>
    <col min="8" max="8" width="13.28515625" bestFit="1" customWidth="1"/>
    <col min="10" max="10" width="13.28515625" bestFit="1" customWidth="1"/>
  </cols>
  <sheetData>
    <row r="1" spans="1:10" ht="15.75" thickBot="1" x14ac:dyDescent="0.3">
      <c r="A1" s="88" t="s">
        <v>17</v>
      </c>
      <c r="B1" s="88"/>
      <c r="C1" s="88"/>
      <c r="D1" s="88"/>
      <c r="E1" s="88"/>
      <c r="F1" s="88"/>
      <c r="G1" s="88"/>
      <c r="H1" s="38"/>
      <c r="I1" s="38"/>
    </row>
    <row r="2" spans="1:10" ht="26.25" x14ac:dyDescent="0.25">
      <c r="A2" s="20" t="s">
        <v>51</v>
      </c>
      <c r="B2" s="13" t="s">
        <v>18</v>
      </c>
      <c r="C2" s="13" t="s">
        <v>19</v>
      </c>
      <c r="D2" s="13" t="s">
        <v>20</v>
      </c>
      <c r="E2" s="13" t="s">
        <v>21</v>
      </c>
      <c r="F2" s="14" t="s">
        <v>22</v>
      </c>
      <c r="G2" s="15"/>
      <c r="H2" s="38"/>
      <c r="I2" s="38"/>
    </row>
    <row r="3" spans="1:10" x14ac:dyDescent="0.25">
      <c r="A3" s="12"/>
      <c r="B3" s="16" t="s">
        <v>23</v>
      </c>
      <c r="C3" s="16" t="s">
        <v>23</v>
      </c>
      <c r="D3" s="16" t="s">
        <v>23</v>
      </c>
      <c r="E3" s="16" t="s">
        <v>23</v>
      </c>
      <c r="F3" s="16" t="s">
        <v>23</v>
      </c>
      <c r="G3" s="17" t="s">
        <v>24</v>
      </c>
      <c r="H3" s="38"/>
      <c r="I3" s="38"/>
    </row>
    <row r="4" spans="1:10" x14ac:dyDescent="0.25">
      <c r="A4" s="10" t="s">
        <v>25</v>
      </c>
      <c r="B4" s="18">
        <v>87998.05</v>
      </c>
      <c r="C4" s="18">
        <v>56653.78</v>
      </c>
      <c r="D4" s="18">
        <v>329132.06</v>
      </c>
      <c r="E4" s="18">
        <v>2354.4499999999998</v>
      </c>
      <c r="F4" s="18">
        <f>SUM(B4:E4)</f>
        <v>476138.34</v>
      </c>
      <c r="G4" s="19">
        <v>7.4200000000000002E-2</v>
      </c>
      <c r="H4" s="39"/>
      <c r="I4" s="40"/>
      <c r="J4" s="52"/>
    </row>
    <row r="5" spans="1:10" ht="15.75" thickBot="1" x14ac:dyDescent="0.3">
      <c r="A5" s="28" t="s">
        <v>26</v>
      </c>
      <c r="B5" s="29">
        <v>0</v>
      </c>
      <c r="C5" s="29">
        <v>90289.68</v>
      </c>
      <c r="D5" s="29">
        <v>0</v>
      </c>
      <c r="E5" s="29">
        <v>0</v>
      </c>
      <c r="F5" s="29">
        <f t="shared" ref="F5:F24" si="0">SUM(B5:E5)</f>
        <v>90289.68</v>
      </c>
      <c r="G5" s="30">
        <v>1.41E-2</v>
      </c>
      <c r="H5" s="39"/>
      <c r="I5" s="40"/>
      <c r="J5" s="52"/>
    </row>
    <row r="6" spans="1:10" ht="15.75" thickBot="1" x14ac:dyDescent="0.3">
      <c r="A6" s="33" t="s">
        <v>42</v>
      </c>
      <c r="B6" s="41">
        <v>430107.56</v>
      </c>
      <c r="C6" s="41">
        <v>485305.62</v>
      </c>
      <c r="D6" s="41">
        <v>3457599.89</v>
      </c>
      <c r="E6" s="41">
        <v>379686.55</v>
      </c>
      <c r="F6" s="42"/>
      <c r="G6" s="34">
        <v>0</v>
      </c>
      <c r="H6" s="39"/>
      <c r="I6" s="40"/>
      <c r="J6" s="52"/>
    </row>
    <row r="7" spans="1:10" x14ac:dyDescent="0.25">
      <c r="A7" s="53" t="s">
        <v>27</v>
      </c>
      <c r="B7" s="31">
        <v>307596.17</v>
      </c>
      <c r="C7" s="31">
        <v>361256.07</v>
      </c>
      <c r="D7" s="31">
        <v>2761857.31</v>
      </c>
      <c r="E7" s="31">
        <v>307479.01</v>
      </c>
      <c r="F7" s="31">
        <f t="shared" si="0"/>
        <v>3738188.5599999996</v>
      </c>
      <c r="G7" s="32">
        <v>0.5827</v>
      </c>
      <c r="H7" s="39"/>
      <c r="I7" s="40"/>
      <c r="J7" s="52"/>
    </row>
    <row r="8" spans="1:10" x14ac:dyDescent="0.25">
      <c r="A8" s="54" t="s">
        <v>28</v>
      </c>
      <c r="B8" s="18">
        <v>122511.39</v>
      </c>
      <c r="C8" s="18">
        <v>123766.13</v>
      </c>
      <c r="D8" s="18">
        <v>618002.6</v>
      </c>
      <c r="E8" s="18">
        <v>66872.13</v>
      </c>
      <c r="F8" s="18">
        <f t="shared" si="0"/>
        <v>931152.25</v>
      </c>
      <c r="G8" s="19">
        <v>0.14510000000000001</v>
      </c>
      <c r="H8" s="39"/>
      <c r="I8" s="40"/>
      <c r="J8" s="52"/>
    </row>
    <row r="9" spans="1:10" x14ac:dyDescent="0.25">
      <c r="A9" s="54" t="s">
        <v>29</v>
      </c>
      <c r="B9" s="18">
        <v>0</v>
      </c>
      <c r="C9" s="18">
        <v>283.43</v>
      </c>
      <c r="D9" s="18">
        <v>77739.98</v>
      </c>
      <c r="E9" s="18">
        <v>5335.42</v>
      </c>
      <c r="F9" s="18">
        <f t="shared" si="0"/>
        <v>83358.829999999987</v>
      </c>
      <c r="G9" s="19">
        <v>1.2999999999999999E-2</v>
      </c>
      <c r="H9" s="39"/>
      <c r="I9" s="40"/>
      <c r="J9" s="52"/>
    </row>
    <row r="10" spans="1:10" x14ac:dyDescent="0.25">
      <c r="A10" s="10" t="s">
        <v>30</v>
      </c>
      <c r="B10" s="18">
        <v>17996.88</v>
      </c>
      <c r="C10" s="18">
        <v>12902.92</v>
      </c>
      <c r="D10" s="18">
        <v>98264.47</v>
      </c>
      <c r="E10" s="18">
        <v>17565.849999999999</v>
      </c>
      <c r="F10" s="18">
        <f t="shared" si="0"/>
        <v>146730.12</v>
      </c>
      <c r="G10" s="19">
        <v>2.29E-2</v>
      </c>
      <c r="H10" s="39"/>
      <c r="I10" s="40"/>
      <c r="J10" s="52"/>
    </row>
    <row r="11" spans="1:10" x14ac:dyDescent="0.25">
      <c r="A11" s="10" t="s">
        <v>53</v>
      </c>
      <c r="B11" s="18">
        <v>25749.23</v>
      </c>
      <c r="C11" s="18">
        <v>47916.05</v>
      </c>
      <c r="D11" s="18">
        <v>144108.46</v>
      </c>
      <c r="E11" s="18">
        <v>37244.74</v>
      </c>
      <c r="F11" s="18">
        <f t="shared" si="0"/>
        <v>255018.47999999998</v>
      </c>
      <c r="G11" s="19">
        <v>3.9800000000000002E-2</v>
      </c>
      <c r="H11" s="39"/>
      <c r="I11" s="40"/>
      <c r="J11" s="52"/>
    </row>
    <row r="12" spans="1:10" ht="15.75" thickBot="1" x14ac:dyDescent="0.3">
      <c r="A12" s="28" t="s">
        <v>31</v>
      </c>
      <c r="B12" s="29">
        <v>0</v>
      </c>
      <c r="C12" s="29">
        <v>2441.39</v>
      </c>
      <c r="D12" s="29">
        <v>6612.81</v>
      </c>
      <c r="E12" s="29">
        <v>3410.92</v>
      </c>
      <c r="F12" s="29">
        <v>12465.12</v>
      </c>
      <c r="G12" s="30">
        <v>1.9E-3</v>
      </c>
      <c r="H12" s="39"/>
      <c r="I12" s="40"/>
      <c r="J12" s="52"/>
    </row>
    <row r="13" spans="1:10" ht="15.75" thickBot="1" x14ac:dyDescent="0.3">
      <c r="A13" s="33" t="s">
        <v>41</v>
      </c>
      <c r="B13" s="41">
        <v>38787.33</v>
      </c>
      <c r="C13" s="41">
        <v>27518.94</v>
      </c>
      <c r="D13" s="41">
        <v>279840.19</v>
      </c>
      <c r="E13" s="41">
        <v>40701.93</v>
      </c>
      <c r="F13" s="42"/>
      <c r="G13" s="34">
        <v>0</v>
      </c>
      <c r="H13" s="39"/>
      <c r="I13" s="40"/>
      <c r="J13" s="52"/>
    </row>
    <row r="14" spans="1:10" x14ac:dyDescent="0.25">
      <c r="A14" s="53" t="s">
        <v>32</v>
      </c>
      <c r="B14" s="31">
        <v>36276.69</v>
      </c>
      <c r="C14" s="31">
        <v>24145.09</v>
      </c>
      <c r="D14" s="31">
        <v>259142.99</v>
      </c>
      <c r="E14" s="31">
        <v>36908.629999999997</v>
      </c>
      <c r="F14" s="31">
        <f t="shared" si="0"/>
        <v>356473.4</v>
      </c>
      <c r="G14" s="32">
        <v>5.5599999999999997E-2</v>
      </c>
      <c r="H14" s="39"/>
      <c r="I14" s="40"/>
      <c r="J14" s="52"/>
    </row>
    <row r="15" spans="1:10" x14ac:dyDescent="0.25">
      <c r="A15" s="54" t="s">
        <v>33</v>
      </c>
      <c r="B15" s="18">
        <v>2510.64</v>
      </c>
      <c r="C15" s="18">
        <v>3373.86</v>
      </c>
      <c r="D15" s="18">
        <v>20697.21</v>
      </c>
      <c r="E15" s="18">
        <v>3793.29</v>
      </c>
      <c r="F15" s="18">
        <f t="shared" si="0"/>
        <v>30375</v>
      </c>
      <c r="G15" s="19">
        <v>4.7000000000000002E-3</v>
      </c>
      <c r="H15" s="39"/>
      <c r="I15" s="40"/>
      <c r="J15" s="52"/>
    </row>
    <row r="16" spans="1:10" ht="15.75" thickBot="1" x14ac:dyDescent="0.3">
      <c r="A16" s="55" t="s">
        <v>34</v>
      </c>
      <c r="B16" s="29">
        <v>0</v>
      </c>
      <c r="C16" s="29">
        <v>21755.01</v>
      </c>
      <c r="D16" s="29">
        <v>0</v>
      </c>
      <c r="E16" s="29">
        <v>0</v>
      </c>
      <c r="F16" s="29">
        <f t="shared" si="0"/>
        <v>21755.01</v>
      </c>
      <c r="G16" s="30">
        <v>3.3999999999999998E-3</v>
      </c>
      <c r="H16" s="39"/>
      <c r="I16" s="40"/>
      <c r="J16" s="52"/>
    </row>
    <row r="17" spans="1:10" ht="15.75" thickBot="1" x14ac:dyDescent="0.3">
      <c r="A17" s="73" t="s">
        <v>58</v>
      </c>
      <c r="B17" s="41"/>
      <c r="C17" s="41"/>
      <c r="D17" s="41"/>
      <c r="E17" s="41"/>
      <c r="F17" s="42"/>
      <c r="G17" s="34"/>
      <c r="H17" s="39"/>
      <c r="I17" s="40"/>
      <c r="J17" s="52"/>
    </row>
    <row r="18" spans="1:10" x14ac:dyDescent="0.25">
      <c r="A18" s="53" t="s">
        <v>35</v>
      </c>
      <c r="B18" s="37">
        <v>1765.45</v>
      </c>
      <c r="C18" s="37">
        <v>2524.16</v>
      </c>
      <c r="D18" s="37">
        <v>4657.5</v>
      </c>
      <c r="E18" s="36">
        <v>0</v>
      </c>
      <c r="F18" s="31">
        <f t="shared" si="0"/>
        <v>8947.11</v>
      </c>
      <c r="G18" s="32">
        <v>1.4E-3</v>
      </c>
      <c r="H18" s="39"/>
      <c r="I18" s="40"/>
      <c r="J18" s="52"/>
    </row>
    <row r="19" spans="1:10" x14ac:dyDescent="0.25">
      <c r="A19" s="54" t="s">
        <v>57</v>
      </c>
      <c r="B19" s="18">
        <v>50.9</v>
      </c>
      <c r="C19" s="18">
        <v>663.41</v>
      </c>
      <c r="D19" s="18">
        <v>9312.43</v>
      </c>
      <c r="E19" s="18">
        <v>0</v>
      </c>
      <c r="F19" s="18">
        <f t="shared" si="0"/>
        <v>10026.74</v>
      </c>
      <c r="G19" s="19">
        <v>1.6000000000000001E-3</v>
      </c>
      <c r="H19" s="39"/>
      <c r="I19" s="40"/>
      <c r="J19" s="52"/>
    </row>
    <row r="20" spans="1:10" x14ac:dyDescent="0.25">
      <c r="A20" s="10" t="s">
        <v>36</v>
      </c>
      <c r="B20" s="18">
        <v>92239.72</v>
      </c>
      <c r="C20" s="18">
        <v>129203.86</v>
      </c>
      <c r="D20" s="18">
        <v>0</v>
      </c>
      <c r="E20" s="18">
        <v>0</v>
      </c>
      <c r="F20" s="18">
        <f t="shared" si="0"/>
        <v>221443.58000000002</v>
      </c>
      <c r="G20" s="19">
        <v>3.4500000000000003E-2</v>
      </c>
      <c r="H20" s="39"/>
      <c r="I20" s="40"/>
      <c r="J20" s="52"/>
    </row>
    <row r="21" spans="1:10" x14ac:dyDescent="0.25">
      <c r="A21" s="10" t="s">
        <v>37</v>
      </c>
      <c r="B21" s="18">
        <v>0</v>
      </c>
      <c r="C21" s="18">
        <v>11821.63</v>
      </c>
      <c r="D21" s="18">
        <v>5617.42</v>
      </c>
      <c r="E21" s="18">
        <v>0</v>
      </c>
      <c r="F21" s="18">
        <f t="shared" si="0"/>
        <v>17439.05</v>
      </c>
      <c r="G21" s="19">
        <v>2.7000000000000001E-3</v>
      </c>
      <c r="H21" s="39"/>
      <c r="I21" s="40"/>
      <c r="J21" s="52"/>
    </row>
    <row r="22" spans="1:10" x14ac:dyDescent="0.25">
      <c r="A22" s="10" t="s">
        <v>38</v>
      </c>
      <c r="B22" s="18">
        <v>0</v>
      </c>
      <c r="C22" s="18">
        <v>1381.91</v>
      </c>
      <c r="D22" s="18">
        <v>2244.5100000000002</v>
      </c>
      <c r="E22" s="18">
        <v>0</v>
      </c>
      <c r="F22" s="18">
        <f t="shared" si="0"/>
        <v>3626.42</v>
      </c>
      <c r="G22" s="19">
        <v>5.9999999999999995E-4</v>
      </c>
      <c r="H22" s="39"/>
      <c r="I22" s="40"/>
      <c r="J22" s="52"/>
    </row>
    <row r="23" spans="1:10" x14ac:dyDescent="0.25">
      <c r="A23" s="10" t="s">
        <v>39</v>
      </c>
      <c r="B23" s="18">
        <v>1614.68</v>
      </c>
      <c r="C23" s="18">
        <v>5434.51</v>
      </c>
      <c r="D23" s="18">
        <v>1977.97</v>
      </c>
      <c r="E23" s="18">
        <v>3052.05</v>
      </c>
      <c r="F23" s="18">
        <f t="shared" si="0"/>
        <v>12079.21</v>
      </c>
      <c r="G23" s="19">
        <v>1.9E-3</v>
      </c>
      <c r="H23" s="39"/>
      <c r="I23" s="40"/>
      <c r="J23" s="52"/>
    </row>
    <row r="24" spans="1:10" ht="15.75" thickBot="1" x14ac:dyDescent="0.3">
      <c r="A24" s="21" t="s">
        <v>40</v>
      </c>
      <c r="B24" s="22">
        <v>696309.79</v>
      </c>
      <c r="C24" s="22">
        <v>895812.87</v>
      </c>
      <c r="D24" s="22">
        <v>4339367.71</v>
      </c>
      <c r="E24" s="22">
        <v>484016.48</v>
      </c>
      <c r="F24" s="22">
        <f t="shared" si="0"/>
        <v>6415506.8499999996</v>
      </c>
      <c r="G24" s="27">
        <v>1</v>
      </c>
      <c r="H24" s="39"/>
      <c r="I24" s="40"/>
      <c r="J24" s="52"/>
    </row>
    <row r="25" spans="1:10" x14ac:dyDescent="0.25">
      <c r="A25" s="38"/>
      <c r="B25" s="39"/>
      <c r="C25" s="39"/>
      <c r="D25" s="39"/>
      <c r="E25" s="39"/>
      <c r="F25" s="39"/>
      <c r="G25" s="39"/>
      <c r="H25" s="39"/>
      <c r="I25" s="38"/>
    </row>
    <row r="26" spans="1:10" x14ac:dyDescent="0.25">
      <c r="B26" s="7"/>
      <c r="C26" s="7"/>
      <c r="D26" s="7"/>
      <c r="E26" s="7"/>
      <c r="F26" s="7"/>
      <c r="G26" s="7"/>
    </row>
    <row r="27" spans="1:10" x14ac:dyDescent="0.25">
      <c r="A27" t="s">
        <v>55</v>
      </c>
      <c r="B27" s="7"/>
      <c r="C27" s="7"/>
      <c r="D27" s="7"/>
      <c r="E27" s="7"/>
      <c r="F27" s="7"/>
      <c r="G27" s="7"/>
    </row>
    <row r="28" spans="1:10" x14ac:dyDescent="0.25">
      <c r="A28" t="s">
        <v>56</v>
      </c>
    </row>
    <row r="29" spans="1:10" x14ac:dyDescent="0.25">
      <c r="A29" t="s">
        <v>54</v>
      </c>
      <c r="B29" s="7"/>
      <c r="C29" s="7"/>
      <c r="D29" s="7"/>
      <c r="E29" s="7"/>
      <c r="F29" s="7"/>
      <c r="G29" s="7"/>
    </row>
    <row r="31" spans="1:10" x14ac:dyDescent="0.25">
      <c r="B31" s="7"/>
      <c r="C31" s="7"/>
      <c r="D31" s="7"/>
      <c r="E31" s="7"/>
      <c r="F31" s="7"/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A19" sqref="A19"/>
    </sheetView>
  </sheetViews>
  <sheetFormatPr defaultColWidth="8.85546875" defaultRowHeight="15" x14ac:dyDescent="0.25"/>
  <cols>
    <col min="1" max="1" width="33" style="3" bestFit="1" customWidth="1"/>
    <col min="2" max="2" width="12.5703125" style="3" bestFit="1" customWidth="1"/>
    <col min="3" max="3" width="12.42578125" style="3" bestFit="1" customWidth="1"/>
    <col min="4" max="4" width="19.140625" style="3" bestFit="1" customWidth="1"/>
    <col min="5" max="5" width="20.140625" style="3" bestFit="1" customWidth="1"/>
    <col min="6" max="6" width="29.28515625" style="3" bestFit="1" customWidth="1"/>
    <col min="7" max="7" width="12.7109375" style="3" customWidth="1"/>
    <col min="8" max="16384" width="8.85546875" style="3"/>
  </cols>
  <sheetData>
    <row r="1" spans="1:8" ht="15.75" thickBot="1" x14ac:dyDescent="0.3">
      <c r="A1" s="89" t="s">
        <v>49</v>
      </c>
      <c r="B1" s="89"/>
      <c r="C1" s="89"/>
      <c r="D1" s="89"/>
      <c r="E1" s="89"/>
      <c r="F1" s="89"/>
      <c r="G1" s="89"/>
      <c r="H1" s="12"/>
    </row>
    <row r="2" spans="1:8" ht="15.75" thickBot="1" x14ac:dyDescent="0.3">
      <c r="A2" s="68" t="s">
        <v>51</v>
      </c>
      <c r="B2" s="69" t="s">
        <v>18</v>
      </c>
      <c r="C2" s="69" t="s">
        <v>19</v>
      </c>
      <c r="D2" s="69" t="s">
        <v>20</v>
      </c>
      <c r="E2" s="69" t="s">
        <v>21</v>
      </c>
      <c r="F2" s="70" t="s">
        <v>22</v>
      </c>
      <c r="G2" s="71"/>
      <c r="H2" s="12"/>
    </row>
    <row r="3" spans="1:8" ht="15.75" thickBot="1" x14ac:dyDescent="0.3">
      <c r="A3" s="65"/>
      <c r="B3" s="66" t="s">
        <v>23</v>
      </c>
      <c r="C3" s="66" t="s">
        <v>23</v>
      </c>
      <c r="D3" s="66" t="s">
        <v>23</v>
      </c>
      <c r="E3" s="66" t="s">
        <v>23</v>
      </c>
      <c r="F3" s="66" t="s">
        <v>23</v>
      </c>
      <c r="G3" s="67" t="s">
        <v>24</v>
      </c>
      <c r="H3" s="12"/>
    </row>
    <row r="4" spans="1:8" x14ac:dyDescent="0.25">
      <c r="A4" s="62" t="s">
        <v>25</v>
      </c>
      <c r="B4" s="31">
        <v>90976.79</v>
      </c>
      <c r="C4" s="31">
        <v>70853.100000000006</v>
      </c>
      <c r="D4" s="31">
        <v>418686.06</v>
      </c>
      <c r="E4" s="31">
        <v>3017.37</v>
      </c>
      <c r="F4" s="31">
        <f>SUM(B4:E4)</f>
        <v>583533.31999999995</v>
      </c>
      <c r="G4" s="61">
        <f t="shared" ref="G4:G16" si="0">F4/$F$25*100</f>
        <v>8.5400813359784689</v>
      </c>
    </row>
    <row r="5" spans="1:8" ht="15.75" thickBot="1" x14ac:dyDescent="0.3">
      <c r="A5" s="28" t="s">
        <v>26</v>
      </c>
      <c r="B5" s="29">
        <v>0</v>
      </c>
      <c r="C5" s="29">
        <v>94031.31</v>
      </c>
      <c r="D5" s="29">
        <v>0</v>
      </c>
      <c r="E5" s="29">
        <v>0</v>
      </c>
      <c r="F5" s="29">
        <f t="shared" ref="F5:F25" si="1">SUM(B5:E5)</f>
        <v>94031.31</v>
      </c>
      <c r="G5" s="60">
        <f t="shared" si="0"/>
        <v>1.3761596947516308</v>
      </c>
    </row>
    <row r="6" spans="1:8" ht="15.75" thickBot="1" x14ac:dyDescent="0.3">
      <c r="A6" s="33" t="s">
        <v>42</v>
      </c>
      <c r="B6" s="41">
        <v>484382.94</v>
      </c>
      <c r="C6" s="41">
        <v>500263.22</v>
      </c>
      <c r="D6" s="41">
        <v>3580643.13</v>
      </c>
      <c r="E6" s="41">
        <v>419187.3</v>
      </c>
      <c r="F6" s="42"/>
      <c r="G6" s="57">
        <f t="shared" si="0"/>
        <v>0</v>
      </c>
    </row>
    <row r="7" spans="1:8" x14ac:dyDescent="0.25">
      <c r="A7" s="53" t="s">
        <v>27</v>
      </c>
      <c r="B7" s="37">
        <v>327192.07</v>
      </c>
      <c r="C7" s="37">
        <v>364123.05</v>
      </c>
      <c r="D7" s="37">
        <v>2828464.8</v>
      </c>
      <c r="E7" s="37">
        <v>312509.32</v>
      </c>
      <c r="F7" s="37">
        <f t="shared" si="1"/>
        <v>3832289.2399999998</v>
      </c>
      <c r="G7" s="61">
        <f t="shared" si="0"/>
        <v>56.086020610776977</v>
      </c>
    </row>
    <row r="8" spans="1:8" x14ac:dyDescent="0.25">
      <c r="A8" s="54" t="s">
        <v>28</v>
      </c>
      <c r="B8" s="56">
        <v>157190.87</v>
      </c>
      <c r="C8" s="56">
        <v>134812.62</v>
      </c>
      <c r="D8" s="56">
        <v>716942.43</v>
      </c>
      <c r="E8" s="56">
        <v>105202.72</v>
      </c>
      <c r="F8" s="56">
        <f t="shared" si="1"/>
        <v>1114148.6400000001</v>
      </c>
      <c r="G8" s="59">
        <f t="shared" si="0"/>
        <v>16.305701285352132</v>
      </c>
    </row>
    <row r="9" spans="1:8" x14ac:dyDescent="0.25">
      <c r="A9" s="54" t="s">
        <v>29</v>
      </c>
      <c r="B9" s="56">
        <v>0</v>
      </c>
      <c r="C9" s="56">
        <v>1327.54</v>
      </c>
      <c r="D9" s="56">
        <v>35235.89</v>
      </c>
      <c r="E9" s="56">
        <v>1475.26</v>
      </c>
      <c r="F9" s="56">
        <f t="shared" si="1"/>
        <v>38038.69</v>
      </c>
      <c r="G9" s="59">
        <f t="shared" si="0"/>
        <v>0.55670086930780738</v>
      </c>
    </row>
    <row r="10" spans="1:8" x14ac:dyDescent="0.25">
      <c r="A10" s="54" t="s">
        <v>30</v>
      </c>
      <c r="B10" s="56">
        <v>11182.74</v>
      </c>
      <c r="C10" s="56">
        <v>9752.35</v>
      </c>
      <c r="D10" s="56">
        <v>77019.56</v>
      </c>
      <c r="E10" s="56">
        <v>14147.29</v>
      </c>
      <c r="F10" s="56">
        <f t="shared" si="1"/>
        <v>112101.94</v>
      </c>
      <c r="G10" s="59">
        <f t="shared" si="0"/>
        <v>1.6406255696263898</v>
      </c>
    </row>
    <row r="11" spans="1:8" x14ac:dyDescent="0.25">
      <c r="A11" s="54" t="s">
        <v>43</v>
      </c>
      <c r="B11" s="56">
        <v>25625.16</v>
      </c>
      <c r="C11" s="56">
        <v>48974.17</v>
      </c>
      <c r="D11" s="56">
        <v>142365.74</v>
      </c>
      <c r="E11" s="56">
        <v>36169.29</v>
      </c>
      <c r="F11" s="56">
        <f t="shared" si="1"/>
        <v>253134.36000000002</v>
      </c>
      <c r="G11" s="59">
        <f t="shared" si="0"/>
        <v>3.7046522439041789</v>
      </c>
    </row>
    <row r="12" spans="1:8" ht="15.75" thickBot="1" x14ac:dyDescent="0.3">
      <c r="A12" s="55" t="s">
        <v>31</v>
      </c>
      <c r="B12" s="72">
        <v>0</v>
      </c>
      <c r="C12" s="72">
        <v>1461.17</v>
      </c>
      <c r="D12" s="72">
        <v>6791.98</v>
      </c>
      <c r="E12" s="72">
        <v>3504.88</v>
      </c>
      <c r="F12" s="72">
        <f t="shared" si="1"/>
        <v>11758.029999999999</v>
      </c>
      <c r="G12" s="60">
        <f t="shared" si="0"/>
        <v>0.17208020366493371</v>
      </c>
    </row>
    <row r="13" spans="1:8" ht="15.75" thickBot="1" x14ac:dyDescent="0.3">
      <c r="A13" s="33" t="s">
        <v>41</v>
      </c>
      <c r="B13" s="41">
        <v>43269.56</v>
      </c>
      <c r="C13" s="41">
        <v>33341.550000000003</v>
      </c>
      <c r="D13" s="41">
        <v>356687.22</v>
      </c>
      <c r="E13" s="41">
        <v>48667.54</v>
      </c>
      <c r="F13" s="42"/>
      <c r="G13" s="58">
        <f t="shared" si="0"/>
        <v>0</v>
      </c>
    </row>
    <row r="14" spans="1:8" x14ac:dyDescent="0.25">
      <c r="A14" s="53" t="s">
        <v>32</v>
      </c>
      <c r="B14" s="37">
        <v>40392.9</v>
      </c>
      <c r="C14" s="37">
        <v>29883.72</v>
      </c>
      <c r="D14" s="37">
        <v>320706.89</v>
      </c>
      <c r="E14" s="37">
        <v>45079.03</v>
      </c>
      <c r="F14" s="37">
        <f t="shared" si="1"/>
        <v>436062.54000000004</v>
      </c>
      <c r="G14" s="61">
        <f t="shared" si="0"/>
        <v>6.3818284775466898</v>
      </c>
    </row>
    <row r="15" spans="1:8" x14ac:dyDescent="0.25">
      <c r="A15" s="54" t="s">
        <v>33</v>
      </c>
      <c r="B15" s="56">
        <v>2876.66</v>
      </c>
      <c r="C15" s="56">
        <v>3457.83</v>
      </c>
      <c r="D15" s="56">
        <v>35980.33</v>
      </c>
      <c r="E15" s="56">
        <v>3588.51</v>
      </c>
      <c r="F15" s="56">
        <f t="shared" si="1"/>
        <v>45903.33</v>
      </c>
      <c r="G15" s="59">
        <f t="shared" si="0"/>
        <v>0.6718008352843684</v>
      </c>
    </row>
    <row r="16" spans="1:8" ht="15.75" thickBot="1" x14ac:dyDescent="0.3">
      <c r="A16" s="55" t="s">
        <v>34</v>
      </c>
      <c r="B16" s="72">
        <v>0</v>
      </c>
      <c r="C16" s="72">
        <v>23487.16</v>
      </c>
      <c r="D16" s="72">
        <v>0</v>
      </c>
      <c r="E16" s="72">
        <v>0</v>
      </c>
      <c r="F16" s="72">
        <f t="shared" si="1"/>
        <v>23487.16</v>
      </c>
      <c r="G16" s="60">
        <f t="shared" si="0"/>
        <v>0.34373745230373492</v>
      </c>
    </row>
    <row r="17" spans="1:7" ht="15.75" thickBot="1" x14ac:dyDescent="0.3">
      <c r="A17" s="73" t="s">
        <v>58</v>
      </c>
      <c r="B17" s="41"/>
      <c r="C17" s="41"/>
      <c r="D17" s="41"/>
      <c r="E17" s="41"/>
      <c r="F17" s="42"/>
      <c r="G17" s="58"/>
    </row>
    <row r="18" spans="1:7" x14ac:dyDescent="0.25">
      <c r="A18" s="53" t="s">
        <v>35</v>
      </c>
      <c r="B18" s="37">
        <v>6195.52</v>
      </c>
      <c r="C18" s="37">
        <v>2627.2</v>
      </c>
      <c r="D18" s="37">
        <v>8335.91</v>
      </c>
      <c r="E18" s="37">
        <v>0</v>
      </c>
      <c r="F18" s="31">
        <f t="shared" si="1"/>
        <v>17158.63</v>
      </c>
      <c r="G18" s="61">
        <f t="shared" ref="G18:G25" si="2">F18/$F$25*100</f>
        <v>0.25111864360026653</v>
      </c>
    </row>
    <row r="19" spans="1:7" x14ac:dyDescent="0.25">
      <c r="A19" s="54" t="s">
        <v>57</v>
      </c>
      <c r="B19" s="56">
        <v>0.09</v>
      </c>
      <c r="C19" s="56">
        <v>6702.26</v>
      </c>
      <c r="D19" s="56">
        <v>6676.33</v>
      </c>
      <c r="E19" s="18">
        <v>0</v>
      </c>
      <c r="F19" s="18">
        <f t="shared" si="1"/>
        <v>13378.68</v>
      </c>
      <c r="G19" s="59">
        <f t="shared" si="2"/>
        <v>0.19579861415287897</v>
      </c>
    </row>
    <row r="20" spans="1:7" x14ac:dyDescent="0.25">
      <c r="A20" s="54" t="s">
        <v>36</v>
      </c>
      <c r="B20" s="56">
        <v>92239.72</v>
      </c>
      <c r="C20" s="56">
        <v>138834.51999999999</v>
      </c>
      <c r="D20" s="56">
        <v>0</v>
      </c>
      <c r="E20" s="18">
        <v>0</v>
      </c>
      <c r="F20" s="18">
        <f t="shared" si="1"/>
        <v>231074.24</v>
      </c>
      <c r="G20" s="59">
        <f t="shared" si="2"/>
        <v>3.3817996961157415</v>
      </c>
    </row>
    <row r="21" spans="1:7" x14ac:dyDescent="0.25">
      <c r="A21" s="10" t="s">
        <v>37</v>
      </c>
      <c r="B21" s="18">
        <v>0</v>
      </c>
      <c r="C21" s="18">
        <v>11037.57</v>
      </c>
      <c r="D21" s="18">
        <v>6617.23</v>
      </c>
      <c r="E21" s="18">
        <v>0</v>
      </c>
      <c r="F21" s="18">
        <f t="shared" si="1"/>
        <v>17654.8</v>
      </c>
      <c r="G21" s="59">
        <f t="shared" si="2"/>
        <v>0.25838015208871484</v>
      </c>
    </row>
    <row r="22" spans="1:7" x14ac:dyDescent="0.25">
      <c r="A22" s="10" t="s">
        <v>38</v>
      </c>
      <c r="B22" s="18">
        <v>0</v>
      </c>
      <c r="C22" s="18">
        <v>1486.33</v>
      </c>
      <c r="D22" s="18">
        <v>3343.09</v>
      </c>
      <c r="E22" s="18">
        <v>0</v>
      </c>
      <c r="F22" s="18">
        <f t="shared" si="1"/>
        <v>4829.42</v>
      </c>
      <c r="G22" s="59">
        <f t="shared" si="2"/>
        <v>7.0679150944801483E-2</v>
      </c>
    </row>
    <row r="23" spans="1:7" x14ac:dyDescent="0.25">
      <c r="A23" s="10" t="s">
        <v>39</v>
      </c>
      <c r="B23" s="18">
        <v>6639.85</v>
      </c>
      <c r="C23" s="18">
        <v>11539.44</v>
      </c>
      <c r="D23" s="18">
        <v>2332.31</v>
      </c>
      <c r="E23" s="18">
        <v>7901.69</v>
      </c>
      <c r="F23" s="18">
        <f t="shared" si="1"/>
        <v>28413.29</v>
      </c>
      <c r="G23" s="59">
        <f t="shared" si="2"/>
        <v>0.41583196589826904</v>
      </c>
    </row>
    <row r="24" spans="1:7" ht="15.75" thickBot="1" x14ac:dyDescent="0.3">
      <c r="A24" s="28" t="s">
        <v>44</v>
      </c>
      <c r="B24" s="29">
        <v>-1753.89</v>
      </c>
      <c r="C24" s="29">
        <v>-22365.94</v>
      </c>
      <c r="D24" s="29">
        <v>0</v>
      </c>
      <c r="E24" s="29">
        <v>0</v>
      </c>
      <c r="F24" s="29">
        <f t="shared" si="1"/>
        <v>-24119.829999999998</v>
      </c>
      <c r="G24" s="60">
        <f t="shared" si="2"/>
        <v>-0.35299665494675364</v>
      </c>
    </row>
    <row r="25" spans="1:7" ht="15.75" thickBot="1" x14ac:dyDescent="0.3">
      <c r="A25" s="33" t="s">
        <v>48</v>
      </c>
      <c r="B25" s="42">
        <v>758758.48</v>
      </c>
      <c r="C25" s="42">
        <v>932025.41</v>
      </c>
      <c r="D25" s="42">
        <v>4609498.54</v>
      </c>
      <c r="E25" s="42">
        <v>532595.35</v>
      </c>
      <c r="F25" s="42">
        <f t="shared" si="1"/>
        <v>6832877.7799999993</v>
      </c>
      <c r="G25" s="58">
        <f t="shared" si="2"/>
        <v>100</v>
      </c>
    </row>
    <row r="26" spans="1:7" x14ac:dyDescent="0.25">
      <c r="F26" s="76"/>
    </row>
    <row r="27" spans="1:7" x14ac:dyDescent="0.25">
      <c r="A27" t="s">
        <v>55</v>
      </c>
    </row>
    <row r="28" spans="1:7" x14ac:dyDescent="0.25">
      <c r="A28" t="s">
        <v>56</v>
      </c>
    </row>
    <row r="29" spans="1:7" x14ac:dyDescent="0.25">
      <c r="A29" t="s">
        <v>54</v>
      </c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F26" sqref="F26"/>
    </sheetView>
  </sheetViews>
  <sheetFormatPr defaultRowHeight="15" x14ac:dyDescent="0.25"/>
  <cols>
    <col min="1" max="1" width="40.5703125" bestFit="1" customWidth="1"/>
    <col min="2" max="2" width="12.5703125" bestFit="1" customWidth="1"/>
    <col min="3" max="3" width="12.42578125" bestFit="1" customWidth="1"/>
    <col min="4" max="4" width="19.28515625" bestFit="1" customWidth="1"/>
    <col min="5" max="5" width="20.28515625" bestFit="1" customWidth="1"/>
    <col min="6" max="6" width="29.42578125" bestFit="1" customWidth="1"/>
    <col min="7" max="7" width="12.7109375" customWidth="1"/>
  </cols>
  <sheetData>
    <row r="1" spans="1:7" ht="15.75" thickBot="1" x14ac:dyDescent="0.3">
      <c r="A1" s="90" t="s">
        <v>50</v>
      </c>
      <c r="B1" s="91"/>
      <c r="C1" s="91"/>
      <c r="D1" s="91"/>
      <c r="E1" s="91"/>
      <c r="F1" s="91"/>
      <c r="G1" s="92"/>
    </row>
    <row r="2" spans="1:7" x14ac:dyDescent="0.25">
      <c r="A2" s="24" t="s">
        <v>51</v>
      </c>
      <c r="B2" s="25" t="s">
        <v>18</v>
      </c>
      <c r="C2" s="25" t="s">
        <v>19</v>
      </c>
      <c r="D2" s="25" t="s">
        <v>20</v>
      </c>
      <c r="E2" s="25" t="s">
        <v>21</v>
      </c>
      <c r="F2" s="14" t="s">
        <v>22</v>
      </c>
      <c r="G2" s="26"/>
    </row>
    <row r="3" spans="1:7" ht="15.75" thickBot="1" x14ac:dyDescent="0.3">
      <c r="A3" s="11"/>
      <c r="B3" s="63" t="s">
        <v>23</v>
      </c>
      <c r="C3" s="63" t="s">
        <v>23</v>
      </c>
      <c r="D3" s="63" t="s">
        <v>23</v>
      </c>
      <c r="E3" s="63" t="s">
        <v>23</v>
      </c>
      <c r="F3" s="63" t="s">
        <v>23</v>
      </c>
      <c r="G3" s="64" t="s">
        <v>24</v>
      </c>
    </row>
    <row r="4" spans="1:7" x14ac:dyDescent="0.25">
      <c r="A4" s="62" t="s">
        <v>25</v>
      </c>
      <c r="B4" s="31">
        <v>91416.65</v>
      </c>
      <c r="C4" s="31">
        <v>76818.94</v>
      </c>
      <c r="D4" s="31">
        <v>448562.17</v>
      </c>
      <c r="E4" s="31">
        <v>3804.12</v>
      </c>
      <c r="F4" s="31">
        <f>SUM(B4:E4)</f>
        <v>620601.88</v>
      </c>
      <c r="G4" s="61">
        <f t="shared" ref="G4:G16" si="0">F4/$F$24*100</f>
        <v>8.6620613094822438</v>
      </c>
    </row>
    <row r="5" spans="1:7" ht="15.75" thickBot="1" x14ac:dyDescent="0.3">
      <c r="A5" s="28" t="s">
        <v>26</v>
      </c>
      <c r="B5" s="29">
        <v>0</v>
      </c>
      <c r="C5" s="29">
        <v>98814.12</v>
      </c>
      <c r="D5" s="29">
        <v>0</v>
      </c>
      <c r="E5" s="29">
        <v>0</v>
      </c>
      <c r="F5" s="29">
        <f t="shared" ref="F5:F24" si="1">SUM(B5:E5)</f>
        <v>98814.12</v>
      </c>
      <c r="G5" s="60">
        <f t="shared" si="0"/>
        <v>1.3791997627892063</v>
      </c>
    </row>
    <row r="6" spans="1:7" s="35" customFormat="1" ht="15.75" thickBot="1" x14ac:dyDescent="0.3">
      <c r="A6" s="33" t="s">
        <v>42</v>
      </c>
      <c r="B6" s="41">
        <v>511267.35</v>
      </c>
      <c r="C6" s="41">
        <v>513345.67</v>
      </c>
      <c r="D6" s="41">
        <v>3693290.33</v>
      </c>
      <c r="E6" s="41">
        <v>433337.68</v>
      </c>
      <c r="F6" s="42"/>
      <c r="G6" s="58">
        <f t="shared" si="0"/>
        <v>0</v>
      </c>
    </row>
    <row r="7" spans="1:7" x14ac:dyDescent="0.25">
      <c r="A7" s="53" t="s">
        <v>27</v>
      </c>
      <c r="B7" s="37">
        <v>325208.82</v>
      </c>
      <c r="C7" s="31">
        <v>363106.04</v>
      </c>
      <c r="D7" s="31">
        <v>2884444.43</v>
      </c>
      <c r="E7" s="31">
        <v>302227.08</v>
      </c>
      <c r="F7" s="31">
        <f t="shared" si="1"/>
        <v>3874986.37</v>
      </c>
      <c r="G7" s="61">
        <f t="shared" si="0"/>
        <v>54.085188253616067</v>
      </c>
    </row>
    <row r="8" spans="1:7" x14ac:dyDescent="0.25">
      <c r="A8" s="54" t="s">
        <v>28</v>
      </c>
      <c r="B8" s="56">
        <v>186058.53</v>
      </c>
      <c r="C8" s="18">
        <v>149958.95000000001</v>
      </c>
      <c r="D8" s="18">
        <v>803669.71</v>
      </c>
      <c r="E8" s="18">
        <v>130716.88</v>
      </c>
      <c r="F8" s="18">
        <f t="shared" si="1"/>
        <v>1270404.0699999998</v>
      </c>
      <c r="G8" s="59">
        <f t="shared" si="0"/>
        <v>17.731686443095807</v>
      </c>
    </row>
    <row r="9" spans="1:7" x14ac:dyDescent="0.25">
      <c r="A9" s="54" t="s">
        <v>29</v>
      </c>
      <c r="B9" s="56">
        <v>0</v>
      </c>
      <c r="C9" s="18">
        <v>280.68</v>
      </c>
      <c r="D9" s="18">
        <v>5176.1899999999996</v>
      </c>
      <c r="E9" s="18">
        <v>393.73</v>
      </c>
      <c r="F9" s="18">
        <f t="shared" si="1"/>
        <v>5850.6</v>
      </c>
      <c r="G9" s="59">
        <f t="shared" si="0"/>
        <v>8.1659849140735472E-2</v>
      </c>
    </row>
    <row r="10" spans="1:7" x14ac:dyDescent="0.25">
      <c r="A10" s="54" t="s">
        <v>30</v>
      </c>
      <c r="B10" s="56">
        <v>12736.94</v>
      </c>
      <c r="C10" s="18">
        <v>15316.89</v>
      </c>
      <c r="D10" s="18">
        <v>111169.96</v>
      </c>
      <c r="E10" s="18">
        <v>16478.560000000001</v>
      </c>
      <c r="F10" s="18">
        <f t="shared" si="1"/>
        <v>155702.35</v>
      </c>
      <c r="G10" s="59">
        <f t="shared" si="0"/>
        <v>2.1732182018695507</v>
      </c>
    </row>
    <row r="11" spans="1:7" x14ac:dyDescent="0.25">
      <c r="A11" s="10" t="s">
        <v>43</v>
      </c>
      <c r="B11" s="18">
        <v>23610.44</v>
      </c>
      <c r="C11" s="18">
        <v>50137.52</v>
      </c>
      <c r="D11" s="18">
        <v>154118.35999999999</v>
      </c>
      <c r="E11" s="18">
        <v>36841.269999999997</v>
      </c>
      <c r="F11" s="18">
        <f t="shared" si="1"/>
        <v>264707.58999999997</v>
      </c>
      <c r="G11" s="59">
        <f t="shared" si="0"/>
        <v>3.6946606956222698</v>
      </c>
    </row>
    <row r="12" spans="1:7" ht="15.75" thickBot="1" x14ac:dyDescent="0.3">
      <c r="A12" s="28" t="s">
        <v>31</v>
      </c>
      <c r="B12" s="29">
        <v>0</v>
      </c>
      <c r="C12" s="29">
        <v>2809.43</v>
      </c>
      <c r="D12" s="29">
        <v>5942.38</v>
      </c>
      <c r="E12" s="29">
        <v>2986.48</v>
      </c>
      <c r="F12" s="29">
        <f t="shared" si="1"/>
        <v>11738.289999999999</v>
      </c>
      <c r="G12" s="60">
        <f t="shared" si="0"/>
        <v>0.16383738258814542</v>
      </c>
    </row>
    <row r="13" spans="1:7" ht="15.75" thickBot="1" x14ac:dyDescent="0.3">
      <c r="A13" s="33" t="s">
        <v>41</v>
      </c>
      <c r="B13" s="41">
        <v>57213.04</v>
      </c>
      <c r="C13" s="41">
        <v>40646.730000000003</v>
      </c>
      <c r="D13" s="41">
        <v>390233.46</v>
      </c>
      <c r="E13" s="41">
        <v>57133.33</v>
      </c>
      <c r="F13" s="42"/>
      <c r="G13" s="58">
        <f t="shared" si="0"/>
        <v>0</v>
      </c>
    </row>
    <row r="14" spans="1:7" x14ac:dyDescent="0.25">
      <c r="A14" s="53" t="s">
        <v>32</v>
      </c>
      <c r="B14" s="37">
        <v>53888.98</v>
      </c>
      <c r="C14" s="37">
        <v>33174.410000000003</v>
      </c>
      <c r="D14" s="37">
        <v>350233.46</v>
      </c>
      <c r="E14" s="37">
        <v>52282.42</v>
      </c>
      <c r="F14" s="37">
        <f t="shared" si="1"/>
        <v>489579.27</v>
      </c>
      <c r="G14" s="61">
        <f t="shared" si="0"/>
        <v>6.8333109989798304</v>
      </c>
    </row>
    <row r="15" spans="1:7" x14ac:dyDescent="0.25">
      <c r="A15" s="54" t="s">
        <v>33</v>
      </c>
      <c r="B15" s="56">
        <v>3324.06</v>
      </c>
      <c r="C15" s="56">
        <v>7472.32</v>
      </c>
      <c r="D15" s="56">
        <v>39769.79</v>
      </c>
      <c r="E15" s="56">
        <v>4850.91</v>
      </c>
      <c r="F15" s="56">
        <f t="shared" si="1"/>
        <v>55417.08</v>
      </c>
      <c r="G15" s="59">
        <f t="shared" si="0"/>
        <v>0.77348483790039801</v>
      </c>
    </row>
    <row r="16" spans="1:7" ht="15.75" thickBot="1" x14ac:dyDescent="0.3">
      <c r="A16" s="55" t="s">
        <v>34</v>
      </c>
      <c r="B16" s="72">
        <v>0</v>
      </c>
      <c r="C16" s="72">
        <v>26687.8</v>
      </c>
      <c r="D16" s="72">
        <v>0</v>
      </c>
      <c r="E16" s="72">
        <v>0</v>
      </c>
      <c r="F16" s="72">
        <f t="shared" si="1"/>
        <v>26687.8</v>
      </c>
      <c r="G16" s="60">
        <f t="shared" si="0"/>
        <v>0.37249542301612143</v>
      </c>
    </row>
    <row r="17" spans="1:7" ht="15.75" thickBot="1" x14ac:dyDescent="0.3">
      <c r="A17" s="73" t="s">
        <v>58</v>
      </c>
      <c r="B17" s="74"/>
      <c r="C17" s="74"/>
      <c r="D17" s="74"/>
      <c r="E17" s="74"/>
      <c r="F17" s="74"/>
      <c r="G17" s="58"/>
    </row>
    <row r="18" spans="1:7" x14ac:dyDescent="0.25">
      <c r="A18" s="53" t="s">
        <v>35</v>
      </c>
      <c r="B18" s="37">
        <v>1858.69</v>
      </c>
      <c r="C18" s="37">
        <v>1850.31</v>
      </c>
      <c r="D18" s="37">
        <v>8271.51</v>
      </c>
      <c r="E18" s="37">
        <v>0</v>
      </c>
      <c r="F18" s="37">
        <f t="shared" si="1"/>
        <v>11980.51</v>
      </c>
      <c r="G18" s="61">
        <f t="shared" ref="G18:G24" si="2">F18/$F$24*100</f>
        <v>0.16721817236335978</v>
      </c>
    </row>
    <row r="19" spans="1:7" x14ac:dyDescent="0.25">
      <c r="A19" s="54" t="s">
        <v>57</v>
      </c>
      <c r="B19" s="56">
        <v>0.09</v>
      </c>
      <c r="C19" s="56">
        <v>6808.11</v>
      </c>
      <c r="D19" s="56">
        <v>5977.59</v>
      </c>
      <c r="E19" s="56">
        <v>0</v>
      </c>
      <c r="F19" s="56">
        <f t="shared" si="1"/>
        <v>12785.79</v>
      </c>
      <c r="G19" s="59">
        <f t="shared" si="2"/>
        <v>0.1784578816779688</v>
      </c>
    </row>
    <row r="20" spans="1:7" x14ac:dyDescent="0.25">
      <c r="A20" s="54" t="s">
        <v>36</v>
      </c>
      <c r="B20" s="56">
        <v>92261.82</v>
      </c>
      <c r="C20" s="56">
        <v>116451.4</v>
      </c>
      <c r="D20" s="56">
        <v>0</v>
      </c>
      <c r="E20" s="56">
        <v>0</v>
      </c>
      <c r="F20" s="56">
        <f t="shared" si="1"/>
        <v>208713.22</v>
      </c>
      <c r="G20" s="59">
        <f t="shared" si="2"/>
        <v>2.9131183227151287</v>
      </c>
    </row>
    <row r="21" spans="1:7" x14ac:dyDescent="0.25">
      <c r="A21" s="10" t="s">
        <v>37</v>
      </c>
      <c r="B21" s="18">
        <v>0</v>
      </c>
      <c r="C21" s="18">
        <v>11221.3</v>
      </c>
      <c r="D21" s="18">
        <v>12834.08</v>
      </c>
      <c r="E21" s="18">
        <v>0</v>
      </c>
      <c r="F21" s="18">
        <f t="shared" si="1"/>
        <v>24055.379999999997</v>
      </c>
      <c r="G21" s="59">
        <f t="shared" si="2"/>
        <v>0.33575337603375122</v>
      </c>
    </row>
    <row r="22" spans="1:7" x14ac:dyDescent="0.25">
      <c r="A22" s="10" t="s">
        <v>38</v>
      </c>
      <c r="B22" s="18">
        <v>0</v>
      </c>
      <c r="C22" s="18">
        <v>1381.7</v>
      </c>
      <c r="D22" s="18">
        <v>3853.36</v>
      </c>
      <c r="E22" s="18">
        <v>0</v>
      </c>
      <c r="F22" s="18">
        <f t="shared" si="1"/>
        <v>5235.0600000000004</v>
      </c>
      <c r="G22" s="59">
        <f t="shared" si="2"/>
        <v>7.3068439107561389E-2</v>
      </c>
    </row>
    <row r="23" spans="1:7" x14ac:dyDescent="0.25">
      <c r="A23" s="10" t="s">
        <v>39</v>
      </c>
      <c r="B23" s="18">
        <v>5647.38</v>
      </c>
      <c r="C23" s="18">
        <v>9872.3700000000008</v>
      </c>
      <c r="D23" s="18">
        <v>5975.8</v>
      </c>
      <c r="E23" s="18">
        <v>5843.18</v>
      </c>
      <c r="F23" s="18">
        <f t="shared" si="1"/>
        <v>27338.73</v>
      </c>
      <c r="G23" s="59">
        <f t="shared" si="2"/>
        <v>0.38158078957701758</v>
      </c>
    </row>
    <row r="24" spans="1:7" ht="15.75" thickBot="1" x14ac:dyDescent="0.3">
      <c r="A24" s="21" t="s">
        <v>48</v>
      </c>
      <c r="B24" s="22">
        <v>796012.4</v>
      </c>
      <c r="C24" s="22">
        <v>972162.29</v>
      </c>
      <c r="D24" s="22">
        <v>4839998.8</v>
      </c>
      <c r="E24" s="22">
        <v>556424.61</v>
      </c>
      <c r="F24" s="22">
        <f t="shared" si="1"/>
        <v>7164598.1000000006</v>
      </c>
      <c r="G24" s="75">
        <f t="shared" si="2"/>
        <v>100</v>
      </c>
    </row>
    <row r="25" spans="1:7" x14ac:dyDescent="0.25">
      <c r="F25" s="7"/>
    </row>
    <row r="26" spans="1:7" x14ac:dyDescent="0.25">
      <c r="A26" t="s">
        <v>55</v>
      </c>
    </row>
    <row r="27" spans="1:7" x14ac:dyDescent="0.25">
      <c r="A27" t="s">
        <v>56</v>
      </c>
    </row>
    <row r="28" spans="1:7" x14ac:dyDescent="0.25">
      <c r="A28" t="s">
        <v>54</v>
      </c>
    </row>
  </sheetData>
  <mergeCells count="1">
    <mergeCell ref="A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A16" sqref="A16"/>
    </sheetView>
  </sheetViews>
  <sheetFormatPr defaultRowHeight="15" x14ac:dyDescent="0.25"/>
  <cols>
    <col min="1" max="1" width="25.42578125" customWidth="1"/>
    <col min="2" max="2" width="15.85546875" customWidth="1"/>
    <col min="3" max="3" width="21.28515625" customWidth="1"/>
  </cols>
  <sheetData>
    <row r="1" spans="1:3" x14ac:dyDescent="0.25">
      <c r="A1" s="93" t="s">
        <v>52</v>
      </c>
      <c r="B1" s="94"/>
      <c r="C1" s="95"/>
    </row>
    <row r="2" spans="1:3" x14ac:dyDescent="0.25">
      <c r="A2" s="8" t="s">
        <v>45</v>
      </c>
      <c r="B2" s="6" t="s">
        <v>46</v>
      </c>
      <c r="C2" s="9" t="s">
        <v>47</v>
      </c>
    </row>
    <row r="3" spans="1:3" x14ac:dyDescent="0.25">
      <c r="A3" s="10" t="s">
        <v>20</v>
      </c>
      <c r="B3" s="2">
        <v>10.210000000000001</v>
      </c>
      <c r="C3" s="1">
        <v>22.4</v>
      </c>
    </row>
    <row r="4" spans="1:3" ht="15.75" thickBot="1" x14ac:dyDescent="0.3">
      <c r="A4" s="11" t="s">
        <v>21</v>
      </c>
      <c r="B4" s="4">
        <v>13.68</v>
      </c>
      <c r="C4" s="5">
        <v>15.51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RSA MEM Q3</vt:lpstr>
      <vt:lpstr>SUMMARY OF PENSION FUND Q1 17</vt:lpstr>
      <vt:lpstr>SUMMARY OF PENSION FUND Q2 17</vt:lpstr>
      <vt:lpstr>SUMMARY OF PENSION FUND Q3</vt:lpstr>
      <vt:lpstr>WEIGHTED AVG. RATE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Barr. Glory</dc:creator>
  <cp:lastModifiedBy>Yemi Kale</cp:lastModifiedBy>
  <dcterms:created xsi:type="dcterms:W3CDTF">2017-10-25T02:23:07Z</dcterms:created>
  <dcterms:modified xsi:type="dcterms:W3CDTF">2017-10-25T19:56:27Z</dcterms:modified>
</cp:coreProperties>
</file>